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210" activeTab="0"/>
  </bookViews>
  <sheets>
    <sheet name="Конферении вообще" sheetId="1" r:id="rId1"/>
    <sheet name="ВНКСФ-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<sst xmlns="http://schemas.openxmlformats.org/spreadsheetml/2006/main" count="110" uniqueCount="82">
  <si>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t>Опрос уастников ВНКСФ-17</t>
  </si>
  <si>
    <t>Статус уастников</t>
  </si>
  <si>
    <t>студент 1-2 курсов</t>
  </si>
  <si>
    <t>Студент 3-5 курсов</t>
  </si>
  <si>
    <t>Магистр</t>
  </si>
  <si>
    <t>Аспирант</t>
  </si>
  <si>
    <t>Кандидат наук</t>
  </si>
  <si>
    <t>всего</t>
  </si>
  <si>
    <t>Регулярность уастия в конферениях (любого уровня)</t>
  </si>
  <si>
    <t>1раз в год</t>
  </si>
  <si>
    <t xml:space="preserve"> 2 раза в год </t>
  </si>
  <si>
    <t>4 раза в год</t>
  </si>
  <si>
    <t>вперве</t>
  </si>
  <si>
    <t>более 5 раз а год</t>
  </si>
  <si>
    <t>уровень конфернеий в которх принимали уастие</t>
  </si>
  <si>
    <t>только внутри своего института</t>
  </si>
  <si>
    <t>неоднократно всероссийские</t>
  </si>
  <si>
    <t>международне</t>
  </si>
  <si>
    <t>другое</t>
  </si>
  <si>
    <t>областне. Региональне</t>
  </si>
  <si>
    <t>да</t>
  </si>
  <si>
    <t>скорее да</t>
  </si>
  <si>
    <t>скорее нет</t>
  </si>
  <si>
    <t>нет</t>
  </si>
  <si>
    <t>способствуют ли конферении проффессиональному или линостному росту</t>
  </si>
  <si>
    <t>то менялось после конферений</t>
  </si>
  <si>
    <t>тема исследования</t>
  </si>
  <si>
    <t>Способ и метод работ</t>
  </si>
  <si>
    <t>отношение к знаимости своих исследоаний</t>
  </si>
  <si>
    <t>ниего</t>
  </si>
  <si>
    <t>отношение к руководителю</t>
  </si>
  <si>
    <t xml:space="preserve">Существует ли разниа между конферениями в собственном и другом городе </t>
  </si>
  <si>
    <t>не знаю</t>
  </si>
  <si>
    <t>Мотив уастия в конферениях</t>
  </si>
  <si>
    <t>общение ради общения</t>
  </si>
  <si>
    <t>полуаю деньги</t>
  </si>
  <si>
    <t>заставляет руководитель</t>
  </si>
  <si>
    <t>требует доработки</t>
  </si>
  <si>
    <t>Нужн ли конферении вообще?</t>
  </si>
  <si>
    <t>ель приезда на ВНКСФ-17</t>
  </si>
  <si>
    <t>Руководитель послал</t>
  </si>
  <si>
    <t>развлеься</t>
  </si>
  <si>
    <t>Встретиться с друзьями</t>
  </si>
  <si>
    <t>полуить отзв о исследованиях</t>
  </si>
  <si>
    <t>узнать о исследованиях других молодх уенх</t>
  </si>
  <si>
    <t>поуить нове знания о состоянии совр науки</t>
  </si>
  <si>
    <t>опт</t>
  </si>
  <si>
    <t>нове знания</t>
  </si>
  <si>
    <t>осознанне, проффессиональне</t>
  </si>
  <si>
    <t>не относящиеся к проффессиональной деятельности</t>
  </si>
  <si>
    <t>Удоволетворен ли своим уастием в ВНКСФ?</t>
  </si>
  <si>
    <t>Удоволетворен ли организаией ВНКСФ-17?</t>
  </si>
  <si>
    <t>в баллах</t>
  </si>
  <si>
    <t>в проентах</t>
  </si>
  <si>
    <t>Есть ли желание принять уастие в организаии ВНКСФ и ЛМФШ?</t>
  </si>
  <si>
    <t>проффессиональне, осознанне</t>
  </si>
  <si>
    <t>каждй уастник опроса назвал по</t>
  </si>
  <si>
    <t>мотива</t>
  </si>
  <si>
    <t>проффессиональнх</t>
  </si>
  <si>
    <t>не проффессиональнх</t>
  </si>
  <si>
    <t>сколькоуастников вбрало только проф мотив, а сколько только развлекуху?</t>
  </si>
  <si>
    <t>Структура мотваии</t>
  </si>
  <si>
    <t>аспирант</t>
  </si>
  <si>
    <t>студент 1-2 курса</t>
  </si>
  <si>
    <t>студент 3-5 курса</t>
  </si>
  <si>
    <t>магистр</t>
  </si>
  <si>
    <t>кандидат</t>
  </si>
  <si>
    <t>проанализировать степень удовлетворенности в зависимости от ожиданий</t>
  </si>
  <si>
    <t>надо б переситать</t>
  </si>
  <si>
    <t>выбрали мотивы только группы 2</t>
  </si>
  <si>
    <t>выбрали мотивы из обоих групп</t>
  </si>
  <si>
    <t xml:space="preserve">выбрали только мотивы группы 1 </t>
  </si>
  <si>
    <t>студенты 1-2 курса</t>
  </si>
  <si>
    <t>студенты 3-5 курса</t>
  </si>
  <si>
    <t>магистранты</t>
  </si>
  <si>
    <t>аспиранты</t>
  </si>
  <si>
    <t>кандидаты наук</t>
  </si>
  <si>
    <t xml:space="preserve">обмен опытом, знаниями </t>
  </si>
  <si>
    <t>туризм</t>
  </si>
  <si>
    <t>для увеличения количества докладов, публикаций</t>
  </si>
  <si>
    <t>повышение собственного статуса</t>
  </si>
  <si>
    <t>общение с целью профессионального роста</t>
  </si>
</sst>
</file>

<file path=xl/styles.xml><?xml version="1.0" encoding="utf-8"?>
<styleSheet xmlns="http://schemas.openxmlformats.org/spreadsheetml/2006/main">
  <numFmts count="16">
    <numFmt numFmtId="5" formatCode="#,##0&quot; р.&quot;;\-#,##0&quot; р.&quot;"/>
    <numFmt numFmtId="6" formatCode="#,##0&quot; р.&quot;;[Red]\-#,##0&quot; р.&quot;"/>
    <numFmt numFmtId="7" formatCode="#,##0.00&quot; р.&quot;;\-#,##0.00&quot; р.&quot;"/>
    <numFmt numFmtId="8" formatCode="#,##0.00&quot; р.&quot;;[Red]\-#,##0.00&quot; р.&quot;"/>
    <numFmt numFmtId="42" formatCode="_-* #,##0&quot; р.&quot;_-;\-* #,##0&quot; р.&quot;_-;_-* &quot;-&quot;&quot; р.&quot;_-;_-@_-"/>
    <numFmt numFmtId="41" formatCode="_-* #,##0_ _р_._-;\-* #,##0_ _р_._-;_-* &quot;-&quot;_ _р_._-;_-@_-"/>
    <numFmt numFmtId="44" formatCode="_-* #,##0.00&quot; р.&quot;_-;\-* #,##0.00&quot; р.&quot;_-;_-* &quot;-&quot;??&quot; р.&quot;_-;_-@_-"/>
    <numFmt numFmtId="43" formatCode="_-* #,##0.00_ _р_._-;\-* #,##0.00_ _р_._-;_-* &quot;-&quot;??_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Arial Cyr"/>
      <family val="0"/>
    </font>
    <font>
      <sz val="8.5"/>
      <color indexed="8"/>
      <name val="Arial Cyr"/>
      <family val="0"/>
    </font>
    <font>
      <sz val="10.5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75"/>
          <c:y val="0.094"/>
          <c:w val="0.42825"/>
          <c:h val="0.811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'Конферении вообще'!$A$4:$E$4</c:f>
              <c:strCache/>
            </c:strRef>
          </c:cat>
          <c:val>
            <c:numRef>
              <c:f>'Конферении вообще'!$A$6:$E$6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9775"/>
          <c:w val="0.29125"/>
          <c:h val="0.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6"/>
          <c:w val="0.686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'Конферении вообще'!$D$168:$G$168</c:f>
              <c:strCache>
                <c:ptCount val="1"/>
                <c:pt idx="0">
                  <c:v>выбрали только мотивы группы 1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'Конферении вообще'!$H$167:$L$167</c:f>
              <c:strCache/>
            </c:strRef>
          </c:cat>
          <c:val>
            <c:numRef>
              <c:f>'Конферении вообще'!$H$168:$L$168</c:f>
              <c:numCache/>
            </c:numRef>
          </c:val>
        </c:ser>
        <c:ser>
          <c:idx val="1"/>
          <c:order val="1"/>
          <c:tx>
            <c:strRef>
              <c:f>'Конферении вообще'!$D$169:$G$169</c:f>
              <c:strCache>
                <c:ptCount val="1"/>
                <c:pt idx="0">
                  <c:v>выбрали мотивы из обоих групп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'Конферении вообще'!$H$167:$L$167</c:f>
              <c:strCache/>
            </c:strRef>
          </c:cat>
          <c:val>
            <c:numRef>
              <c:f>'Конферении вообще'!$H$169:$L$169</c:f>
              <c:numCache/>
            </c:numRef>
          </c:val>
        </c:ser>
        <c:ser>
          <c:idx val="2"/>
          <c:order val="2"/>
          <c:tx>
            <c:strRef>
              <c:f>'Конферении вообще'!$D$170:$G$170</c:f>
              <c:strCache>
                <c:ptCount val="1"/>
                <c:pt idx="0">
                  <c:v>выбрали мотивы только группы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'Конферении вообще'!$H$167:$L$167</c:f>
              <c:strCache/>
            </c:strRef>
          </c:cat>
          <c:val>
            <c:numRef>
              <c:f>'Конферении вообще'!$H$170:$L$170</c:f>
              <c:numCache/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 процентах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90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905"/>
          <c:w val="0.201"/>
          <c:h val="0.6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575"/>
          <c:w val="0.971"/>
          <c:h val="0.94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'ВНКСФ-17'!$A$2:$H$2</c:f>
              <c:strCache/>
            </c:strRef>
          </c:cat>
          <c:val>
            <c:numRef>
              <c:f>'ВНКСФ-17'!$A$4:$H$4</c:f>
              <c:numCache/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675"/>
          <c:w val="0.604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'ВНКСФ-17'!$A$6</c:f>
              <c:strCache>
                <c:ptCount val="1"/>
                <c:pt idx="0">
                  <c:v>осознанне, проффессиональне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'ВНКСФ-17'!$E$6</c:f>
              <c:numCache/>
            </c:numRef>
          </c:val>
        </c:ser>
        <c:ser>
          <c:idx val="1"/>
          <c:order val="1"/>
          <c:tx>
            <c:strRef>
              <c:f>'ВНКСФ-17'!$A$7</c:f>
              <c:strCache>
                <c:ptCount val="1"/>
                <c:pt idx="0">
                  <c:v>не относящиеся к проффессиональной деятельности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'ВНКСФ-17'!$E$7</c:f>
              <c:numCache/>
            </c:numRef>
          </c:val>
        </c:ser>
        <c:axId val="56148025"/>
        <c:axId val="35570178"/>
      </c:bar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32475"/>
          <c:w val="0.32975"/>
          <c:h val="0.3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5925"/>
          <c:w val="0.50775"/>
          <c:h val="0.940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'ВНКСФ-17'!$A$35:$D$35</c:f>
              <c:strCache/>
            </c:strRef>
          </c:cat>
          <c:val>
            <c:numRef>
              <c:f>'ВНКСФ-17'!$A$37:$D$37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5325"/>
          <c:w val="0.158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"/>
          <c:y val="0.09075"/>
          <c:w val="0.442"/>
          <c:h val="0.818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'ВНКСФ-17'!$A$58:$D$58</c:f>
              <c:strCache/>
            </c:strRef>
          </c:cat>
          <c:val>
            <c:numRef>
              <c:f>'ВНКСФ-17'!$A$60:$D$60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5325"/>
          <c:w val="0.158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9825"/>
          <c:w val="0.43225"/>
          <c:h val="0.79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'ВНКСФ-17'!$A$82:$C$82</c:f>
              <c:strCache/>
            </c:strRef>
          </c:cat>
          <c:val>
            <c:numRef>
              <c:f>'ВНКСФ-17'!$A$84:$C$84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388"/>
          <c:w val="0.1227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825"/>
          <c:w val="0.535"/>
          <c:h val="0.796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'Конферении вообще'!$A$25:$E$25</c:f>
              <c:strCache/>
            </c:strRef>
          </c:cat>
          <c:val>
            <c:numRef>
              <c:f>'Конферении вообще'!$A$27:$E$27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33225"/>
          <c:w val="0.22775"/>
          <c:h val="0.3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78"/>
          <c:w val="0.436"/>
          <c:h val="0.807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'Конферении вообще'!$A$47:$D$47</c:f>
              <c:strCache/>
            </c:strRef>
          </c:cat>
          <c:val>
            <c:numRef>
              <c:f>'Конферении вообще'!$A$49:$D$49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25525"/>
          <c:w val="0.3005"/>
          <c:h val="0.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845"/>
          <c:w val="0.45025"/>
          <c:h val="0.833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'Конферении вообще'!$A$69:$D$69</c:f>
              <c:strCache/>
            </c:strRef>
          </c:cat>
          <c:val>
            <c:numRef>
              <c:f>'Конферении вообще'!$A$71:$D$71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35675"/>
          <c:w val="0.157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0375"/>
          <c:w val="0.447"/>
          <c:h val="0.827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'Конферении вообще'!$A$91:$F$91</c:f>
              <c:strCache/>
            </c:strRef>
          </c:cat>
          <c:val>
            <c:numRef>
              <c:f>'Конферении вообще'!$A$93:$F$93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12925"/>
          <c:w val="0.302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0.114"/>
          <c:w val="0.4605"/>
          <c:h val="0.853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'Конферении вообще'!$A$113:$C$113</c:f>
              <c:strCache/>
            </c:strRef>
          </c:cat>
          <c:val>
            <c:numRef>
              <c:f>'Конферении вообще'!$A$115:$C$115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395"/>
          <c:w val="0.126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9475"/>
          <c:w val="0.474"/>
          <c:h val="0.876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31,84%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28,49%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21,23%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7,26%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'Конферении вообще'!$A$135:$F$135</c:f>
              <c:strCache/>
            </c:strRef>
          </c:cat>
          <c:val>
            <c:numRef>
              <c:f>'Конферении вообще'!$A$137:$F$137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0945"/>
          <c:w val="0.40275"/>
          <c:h val="0.7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34"/>
          <c:w val="0.5185"/>
          <c:h val="0.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'Конферении вообще'!$K$135:$L$135</c:f>
              <c:strCache/>
            </c:strRef>
          </c:cat>
          <c:val>
            <c:numRef>
              <c:f>'Конферении вообще'!$K$136:$L$136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13625"/>
          <c:w val="0.2775"/>
          <c:h val="0.7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185"/>
          <c:w val="0.473"/>
          <c:h val="0.75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44,44%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'Конферении вообще'!$A$163:$A$165</c:f>
              <c:strCache/>
            </c:strRef>
          </c:cat>
          <c:val>
            <c:numRef>
              <c:f>'Конферении вообще'!$F$163:$F$165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75"/>
          <c:y val="0.13975"/>
          <c:w val="0.37575"/>
          <c:h val="0.6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47625</xdr:rowOff>
    </xdr:from>
    <xdr:to>
      <xdr:col>7</xdr:col>
      <xdr:colOff>485775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8575" y="1181100"/>
        <a:ext cx="5572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57150</xdr:rowOff>
    </xdr:from>
    <xdr:to>
      <xdr:col>6</xdr:col>
      <xdr:colOff>285750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28575" y="4591050"/>
        <a:ext cx="46863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7</xdr:col>
      <xdr:colOff>676275</xdr:colOff>
      <xdr:row>66</xdr:row>
      <xdr:rowOff>152400</xdr:rowOff>
    </xdr:to>
    <xdr:graphicFrame>
      <xdr:nvGraphicFramePr>
        <xdr:cNvPr id="3" name="Chart 4"/>
        <xdr:cNvGraphicFramePr/>
      </xdr:nvGraphicFramePr>
      <xdr:xfrm>
        <a:off x="0" y="10239375"/>
        <a:ext cx="57912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95250</xdr:rowOff>
    </xdr:from>
    <xdr:to>
      <xdr:col>7</xdr:col>
      <xdr:colOff>676275</xdr:colOff>
      <xdr:row>88</xdr:row>
      <xdr:rowOff>152400</xdr:rowOff>
    </xdr:to>
    <xdr:graphicFrame>
      <xdr:nvGraphicFramePr>
        <xdr:cNvPr id="4" name="Chart 5"/>
        <xdr:cNvGraphicFramePr/>
      </xdr:nvGraphicFramePr>
      <xdr:xfrm>
        <a:off x="0" y="13801725"/>
        <a:ext cx="57912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93</xdr:row>
      <xdr:rowOff>47625</xdr:rowOff>
    </xdr:from>
    <xdr:to>
      <xdr:col>8</xdr:col>
      <xdr:colOff>9525</xdr:colOff>
      <xdr:row>110</xdr:row>
      <xdr:rowOff>104775</xdr:rowOff>
    </xdr:to>
    <xdr:graphicFrame>
      <xdr:nvGraphicFramePr>
        <xdr:cNvPr id="5" name="Chart 6"/>
        <xdr:cNvGraphicFramePr/>
      </xdr:nvGraphicFramePr>
      <xdr:xfrm>
        <a:off x="19050" y="19526250"/>
        <a:ext cx="57912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115</xdr:row>
      <xdr:rowOff>28575</xdr:rowOff>
    </xdr:from>
    <xdr:to>
      <xdr:col>8</xdr:col>
      <xdr:colOff>28575</xdr:colOff>
      <xdr:row>132</xdr:row>
      <xdr:rowOff>85725</xdr:rowOff>
    </xdr:to>
    <xdr:graphicFrame>
      <xdr:nvGraphicFramePr>
        <xdr:cNvPr id="6" name="Chart 7"/>
        <xdr:cNvGraphicFramePr/>
      </xdr:nvGraphicFramePr>
      <xdr:xfrm>
        <a:off x="47625" y="23069550"/>
        <a:ext cx="578167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138</xdr:row>
      <xdr:rowOff>9525</xdr:rowOff>
    </xdr:from>
    <xdr:to>
      <xdr:col>8</xdr:col>
      <xdr:colOff>9525</xdr:colOff>
      <xdr:row>155</xdr:row>
      <xdr:rowOff>66675</xdr:rowOff>
    </xdr:to>
    <xdr:graphicFrame>
      <xdr:nvGraphicFramePr>
        <xdr:cNvPr id="7" name="Chart 20"/>
        <xdr:cNvGraphicFramePr/>
      </xdr:nvGraphicFramePr>
      <xdr:xfrm>
        <a:off x="19050" y="28070175"/>
        <a:ext cx="57912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200025</xdr:colOff>
      <xdr:row>141</xdr:row>
      <xdr:rowOff>123825</xdr:rowOff>
    </xdr:from>
    <xdr:to>
      <xdr:col>14</xdr:col>
      <xdr:colOff>419100</xdr:colOff>
      <xdr:row>159</xdr:row>
      <xdr:rowOff>19050</xdr:rowOff>
    </xdr:to>
    <xdr:graphicFrame>
      <xdr:nvGraphicFramePr>
        <xdr:cNvPr id="8" name="Chart 22"/>
        <xdr:cNvGraphicFramePr/>
      </xdr:nvGraphicFramePr>
      <xdr:xfrm>
        <a:off x="6686550" y="28670250"/>
        <a:ext cx="442912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161</xdr:row>
      <xdr:rowOff>314325</xdr:rowOff>
    </xdr:from>
    <xdr:to>
      <xdr:col>7</xdr:col>
      <xdr:colOff>85725</xdr:colOff>
      <xdr:row>178</xdr:row>
      <xdr:rowOff>47625</xdr:rowOff>
    </xdr:to>
    <xdr:graphicFrame>
      <xdr:nvGraphicFramePr>
        <xdr:cNvPr id="9" name="Chart 23"/>
        <xdr:cNvGraphicFramePr/>
      </xdr:nvGraphicFramePr>
      <xdr:xfrm>
        <a:off x="209550" y="32099250"/>
        <a:ext cx="4991100" cy="2809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76200</xdr:colOff>
      <xdr:row>160</xdr:row>
      <xdr:rowOff>114300</xdr:rowOff>
    </xdr:from>
    <xdr:to>
      <xdr:col>16</xdr:col>
      <xdr:colOff>542925</xdr:colOff>
      <xdr:row>179</xdr:row>
      <xdr:rowOff>66675</xdr:rowOff>
    </xdr:to>
    <xdr:graphicFrame>
      <xdr:nvGraphicFramePr>
        <xdr:cNvPr id="10" name="Chart 25"/>
        <xdr:cNvGraphicFramePr/>
      </xdr:nvGraphicFramePr>
      <xdr:xfrm>
        <a:off x="6562725" y="31737300"/>
        <a:ext cx="6048375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11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6675" y="2419350"/>
        <a:ext cx="7477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</xdr:row>
      <xdr:rowOff>9525</xdr:rowOff>
    </xdr:from>
    <xdr:to>
      <xdr:col>14</xdr:col>
      <xdr:colOff>523875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6000750" y="1628775"/>
        <a:ext cx="4124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37</xdr:row>
      <xdr:rowOff>95250</xdr:rowOff>
    </xdr:from>
    <xdr:to>
      <xdr:col>8</xdr:col>
      <xdr:colOff>371475</xdr:colOff>
      <xdr:row>54</xdr:row>
      <xdr:rowOff>152400</xdr:rowOff>
    </xdr:to>
    <xdr:graphicFrame>
      <xdr:nvGraphicFramePr>
        <xdr:cNvPr id="3" name="Chart 4"/>
        <xdr:cNvGraphicFramePr/>
      </xdr:nvGraphicFramePr>
      <xdr:xfrm>
        <a:off x="95250" y="7258050"/>
        <a:ext cx="57626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8</xdr:col>
      <xdr:colOff>276225</xdr:colOff>
      <xdr:row>78</xdr:row>
      <xdr:rowOff>142875</xdr:rowOff>
    </xdr:to>
    <xdr:graphicFrame>
      <xdr:nvGraphicFramePr>
        <xdr:cNvPr id="4" name="Chart 5"/>
        <xdr:cNvGraphicFramePr/>
      </xdr:nvGraphicFramePr>
      <xdr:xfrm>
        <a:off x="0" y="11296650"/>
        <a:ext cx="57626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84</xdr:row>
      <xdr:rowOff>133350</xdr:rowOff>
    </xdr:from>
    <xdr:to>
      <xdr:col>8</xdr:col>
      <xdr:colOff>323850</xdr:colOff>
      <xdr:row>102</xdr:row>
      <xdr:rowOff>28575</xdr:rowOff>
    </xdr:to>
    <xdr:graphicFrame>
      <xdr:nvGraphicFramePr>
        <xdr:cNvPr id="5" name="Chart 6"/>
        <xdr:cNvGraphicFramePr/>
      </xdr:nvGraphicFramePr>
      <xdr:xfrm>
        <a:off x="47625" y="15068550"/>
        <a:ext cx="57626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50" zoomScaleNormal="50" zoomScalePageLayoutView="0" workbookViewId="0" topLeftCell="A131">
      <selection activeCell="J135" sqref="J135:Q180"/>
    </sheetView>
  </sheetViews>
  <sheetFormatPr defaultColWidth="9.00390625" defaultRowHeight="12.75"/>
  <cols>
    <col min="1" max="1" width="10.875" style="0" customWidth="1"/>
    <col min="2" max="2" width="11.25390625" style="0" customWidth="1"/>
    <col min="11" max="11" width="11.625" style="0" customWidth="1"/>
    <col min="12" max="12" width="16.625" style="0" customWidth="1"/>
  </cols>
  <sheetData>
    <row r="1" ht="12.75">
      <c r="A1" t="s">
        <v>0</v>
      </c>
    </row>
    <row r="3" spans="1:2" ht="12.75">
      <c r="A3" s="2" t="s">
        <v>1</v>
      </c>
      <c r="B3" s="2"/>
    </row>
    <row r="4" spans="1:6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2.75">
      <c r="A5">
        <v>5</v>
      </c>
      <c r="B5">
        <v>23</v>
      </c>
      <c r="C5">
        <v>32</v>
      </c>
      <c r="D5">
        <v>21</v>
      </c>
      <c r="E5">
        <v>9</v>
      </c>
      <c r="F5">
        <f>SUM(A5:E5)</f>
        <v>90</v>
      </c>
    </row>
    <row r="6" spans="1:5" ht="12.75">
      <c r="A6" s="3">
        <f>A5*100/F5</f>
        <v>5.555555555555555</v>
      </c>
      <c r="B6" s="3">
        <f>B5*100/F5</f>
        <v>25.555555555555557</v>
      </c>
      <c r="C6" s="3">
        <f>C5*100/F5</f>
        <v>35.55555555555556</v>
      </c>
      <c r="D6" s="3">
        <f>D5*100/F5</f>
        <v>23.333333333333332</v>
      </c>
      <c r="E6" s="3">
        <f>E5*100/F5</f>
        <v>10</v>
      </c>
    </row>
    <row r="24" spans="1:5" ht="12.75">
      <c r="A24" s="2" t="s">
        <v>8</v>
      </c>
      <c r="B24" s="2"/>
      <c r="C24" s="2"/>
      <c r="D24" s="2"/>
      <c r="E24" s="2"/>
    </row>
    <row r="25" spans="1:6" ht="12.75">
      <c r="A25" t="s">
        <v>9</v>
      </c>
      <c r="B25" t="s">
        <v>10</v>
      </c>
      <c r="C25" t="s">
        <v>11</v>
      </c>
      <c r="D25" t="s">
        <v>12</v>
      </c>
      <c r="E25" t="s">
        <v>13</v>
      </c>
      <c r="F25" t="s">
        <v>7</v>
      </c>
    </row>
    <row r="26" spans="1:10" ht="12.75">
      <c r="A26">
        <v>18</v>
      </c>
      <c r="B26">
        <v>32</v>
      </c>
      <c r="C26">
        <v>21</v>
      </c>
      <c r="D26">
        <v>5</v>
      </c>
      <c r="E26">
        <v>3</v>
      </c>
      <c r="F26">
        <f>SUM(A26:E26)</f>
        <v>79</v>
      </c>
      <c r="H26" s="2" t="s">
        <v>68</v>
      </c>
      <c r="I26" s="2"/>
      <c r="J26" s="2"/>
    </row>
    <row r="27" spans="1:5" ht="12.75">
      <c r="A27" s="3">
        <f>A26*100/F26</f>
        <v>22.78481012658228</v>
      </c>
      <c r="B27" s="3">
        <f>B26*100/F26</f>
        <v>40.50632911392405</v>
      </c>
      <c r="C27" s="3">
        <f>C26*100/F26</f>
        <v>26.582278481012658</v>
      </c>
      <c r="D27" s="3">
        <f>D26*100/F26</f>
        <v>6.329113924050633</v>
      </c>
      <c r="E27" s="3">
        <f>E26*100/F26</f>
        <v>3.7974683544303796</v>
      </c>
    </row>
    <row r="28" spans="1:5" ht="12.75">
      <c r="A28">
        <v>9</v>
      </c>
      <c r="B28">
        <v>13</v>
      </c>
      <c r="C28">
        <v>7</v>
      </c>
      <c r="D28">
        <v>1</v>
      </c>
      <c r="E28">
        <v>1</v>
      </c>
    </row>
    <row r="45" ht="135.75" customHeight="1"/>
    <row r="46" ht="12.75">
      <c r="A46" s="2" t="s">
        <v>14</v>
      </c>
    </row>
    <row r="47" spans="1:8" ht="51">
      <c r="A47" s="1" t="s">
        <v>15</v>
      </c>
      <c r="B47" s="1" t="s">
        <v>19</v>
      </c>
      <c r="C47" s="1" t="s">
        <v>16</v>
      </c>
      <c r="D47" s="1" t="s">
        <v>17</v>
      </c>
      <c r="E47" s="1" t="s">
        <v>7</v>
      </c>
      <c r="F47" s="1"/>
      <c r="G47" s="1"/>
      <c r="H47" s="1"/>
    </row>
    <row r="48" spans="1:5" ht="12.75">
      <c r="A48">
        <v>19</v>
      </c>
      <c r="B48">
        <v>22</v>
      </c>
      <c r="C48">
        <v>21</v>
      </c>
      <c r="D48">
        <v>28</v>
      </c>
      <c r="E48">
        <f>SUM(A48:D48)</f>
        <v>90</v>
      </c>
    </row>
    <row r="49" spans="1:4" ht="12.75">
      <c r="A49" s="3">
        <f>A48*100/E48</f>
        <v>21.11111111111111</v>
      </c>
      <c r="B49" s="3">
        <f>B48*100/E48</f>
        <v>24.444444444444443</v>
      </c>
      <c r="C49" s="3">
        <f>C48*100/E48</f>
        <v>23.333333333333332</v>
      </c>
      <c r="D49" s="3">
        <f>D48*100/E48</f>
        <v>31.11111111111111</v>
      </c>
    </row>
    <row r="68" ht="12.75">
      <c r="A68" s="2" t="s">
        <v>24</v>
      </c>
    </row>
    <row r="69" spans="1:5" ht="12.75">
      <c r="A69" t="s">
        <v>20</v>
      </c>
      <c r="B69" t="s">
        <v>21</v>
      </c>
      <c r="C69" t="s">
        <v>22</v>
      </c>
      <c r="D69" t="s">
        <v>23</v>
      </c>
      <c r="E69" t="s">
        <v>7</v>
      </c>
    </row>
    <row r="70" spans="1:5" ht="12.75">
      <c r="A70">
        <v>72</v>
      </c>
      <c r="B70">
        <v>17</v>
      </c>
      <c r="C70">
        <v>1</v>
      </c>
      <c r="D70">
        <v>0</v>
      </c>
      <c r="E70">
        <f>SUM(A70:D70)</f>
        <v>90</v>
      </c>
    </row>
    <row r="71" spans="1:4" ht="12.75">
      <c r="A71" s="3">
        <f>A70*100/E70</f>
        <v>80</v>
      </c>
      <c r="B71" s="3">
        <f>B70*100/E70</f>
        <v>18.88888888888889</v>
      </c>
      <c r="C71" s="3">
        <f>C70*100/E70</f>
        <v>1.1111111111111112</v>
      </c>
      <c r="D71" s="3">
        <f>D70*100/E70</f>
        <v>0</v>
      </c>
    </row>
    <row r="89" ht="123" customHeight="1"/>
    <row r="90" spans="1:4" ht="12.75">
      <c r="A90" s="2" t="s">
        <v>25</v>
      </c>
      <c r="B90" s="2"/>
      <c r="C90" s="2"/>
      <c r="D90" s="2"/>
    </row>
    <row r="91" spans="1:12" ht="76.5">
      <c r="A91" s="1" t="s">
        <v>26</v>
      </c>
      <c r="B91" s="1" t="s">
        <v>27</v>
      </c>
      <c r="C91" s="1" t="s">
        <v>30</v>
      </c>
      <c r="D91" s="1" t="s">
        <v>28</v>
      </c>
      <c r="E91" s="1" t="s">
        <v>29</v>
      </c>
      <c r="F91" s="1" t="s">
        <v>18</v>
      </c>
      <c r="G91" s="1" t="s">
        <v>7</v>
      </c>
      <c r="H91" s="1"/>
      <c r="I91" s="1"/>
      <c r="J91" s="1"/>
      <c r="K91" s="1"/>
      <c r="L91" s="1"/>
    </row>
    <row r="92" spans="1:7" ht="12.75">
      <c r="A92">
        <v>5</v>
      </c>
      <c r="B92">
        <v>34</v>
      </c>
      <c r="C92">
        <v>7</v>
      </c>
      <c r="D92">
        <v>54</v>
      </c>
      <c r="E92">
        <v>2</v>
      </c>
      <c r="F92">
        <v>12</v>
      </c>
      <c r="G92">
        <f>SUM(A92:F92)</f>
        <v>114</v>
      </c>
    </row>
    <row r="93" spans="1:6" ht="12.75">
      <c r="A93" s="3">
        <f>A92*100/G92</f>
        <v>4.385964912280702</v>
      </c>
      <c r="B93" s="3">
        <f>B92*100/G92</f>
        <v>29.82456140350877</v>
      </c>
      <c r="C93" s="3">
        <f>C92*100/G92</f>
        <v>6.140350877192983</v>
      </c>
      <c r="D93" s="3">
        <f>D92*100/G92</f>
        <v>47.36842105263158</v>
      </c>
      <c r="E93" s="3">
        <f>E92*100/G92</f>
        <v>1.7543859649122806</v>
      </c>
      <c r="F93" s="3">
        <f>F92*100/G92</f>
        <v>10.526315789473685</v>
      </c>
    </row>
    <row r="112" ht="12.75">
      <c r="A112" t="s">
        <v>31</v>
      </c>
    </row>
    <row r="113" spans="1:4" ht="12.75">
      <c r="A113" t="s">
        <v>20</v>
      </c>
      <c r="B113" t="s">
        <v>23</v>
      </c>
      <c r="C113" t="s">
        <v>32</v>
      </c>
      <c r="D113" t="s">
        <v>7</v>
      </c>
    </row>
    <row r="114" spans="1:4" ht="12.75">
      <c r="A114">
        <v>68</v>
      </c>
      <c r="B114">
        <v>19</v>
      </c>
      <c r="C114">
        <v>1</v>
      </c>
      <c r="D114">
        <f>SUM(A114:C114)</f>
        <v>88</v>
      </c>
    </row>
    <row r="115" spans="1:3" ht="12.75">
      <c r="A115" s="3">
        <f>A114*100/D114</f>
        <v>77.27272727272727</v>
      </c>
      <c r="B115" s="3">
        <f>B114*100/D114</f>
        <v>21.59090909090909</v>
      </c>
      <c r="C115" s="3">
        <f>C114*100/D114</f>
        <v>1.1363636363636365</v>
      </c>
    </row>
    <row r="134" spans="1:3" ht="12.75">
      <c r="A134" s="2" t="s">
        <v>33</v>
      </c>
      <c r="B134" s="2"/>
      <c r="C134" s="2"/>
    </row>
    <row r="135" spans="1:14" ht="114.75">
      <c r="A135" s="1" t="s">
        <v>77</v>
      </c>
      <c r="B135" s="1" t="s">
        <v>81</v>
      </c>
      <c r="C135" s="1" t="s">
        <v>34</v>
      </c>
      <c r="D135" s="1" t="s">
        <v>78</v>
      </c>
      <c r="E135" s="1" t="s">
        <v>79</v>
      </c>
      <c r="F135" s="1" t="s">
        <v>80</v>
      </c>
      <c r="G135" s="1" t="s">
        <v>35</v>
      </c>
      <c r="H135" s="1" t="s">
        <v>36</v>
      </c>
      <c r="I135" s="1" t="s">
        <v>7</v>
      </c>
      <c r="J135" s="4" t="s">
        <v>37</v>
      </c>
      <c r="K135" s="1" t="s">
        <v>55</v>
      </c>
      <c r="L135" s="1" t="s">
        <v>49</v>
      </c>
      <c r="N135" s="1" t="s">
        <v>56</v>
      </c>
    </row>
    <row r="136" spans="1:15" ht="12.75">
      <c r="A136">
        <v>57</v>
      </c>
      <c r="B136">
        <v>51</v>
      </c>
      <c r="C136">
        <v>38</v>
      </c>
      <c r="D136">
        <v>14</v>
      </c>
      <c r="E136">
        <v>6</v>
      </c>
      <c r="F136">
        <v>13</v>
      </c>
      <c r="G136">
        <v>0</v>
      </c>
      <c r="H136">
        <v>0</v>
      </c>
      <c r="I136">
        <f>SUM(A136:H136)</f>
        <v>179</v>
      </c>
      <c r="K136" s="3">
        <f>A137+B137+F137+E137</f>
        <v>70.94972067039106</v>
      </c>
      <c r="L136" s="3">
        <f>C137+D137+H137</f>
        <v>29.05027932960894</v>
      </c>
      <c r="N136">
        <f>I136/90</f>
        <v>1.988888888888889</v>
      </c>
      <c r="O136" t="s">
        <v>57</v>
      </c>
    </row>
    <row r="137" spans="1:15" ht="12.75">
      <c r="A137" s="3">
        <f>A136*100/I136</f>
        <v>31.843575418994412</v>
      </c>
      <c r="B137" s="3">
        <f>B136*100/I136</f>
        <v>28.491620111731844</v>
      </c>
      <c r="C137" s="3">
        <f>C136*100/I136</f>
        <v>21.22905027932961</v>
      </c>
      <c r="D137" s="3">
        <f>D136*100/I136</f>
        <v>7.82122905027933</v>
      </c>
      <c r="E137" s="3">
        <f>E136*100/I136</f>
        <v>3.35195530726257</v>
      </c>
      <c r="F137" s="3">
        <f>F136*100/I136</f>
        <v>7.262569832402234</v>
      </c>
      <c r="G137" s="3">
        <f>G136*100/I136</f>
        <v>0</v>
      </c>
      <c r="H137" s="3">
        <f>H136*100/I136</f>
        <v>0</v>
      </c>
      <c r="K137">
        <f>A136+B136+F136+E136</f>
        <v>127</v>
      </c>
      <c r="L137">
        <f>C136+D136+H136</f>
        <v>52</v>
      </c>
      <c r="N137">
        <f>K137/90</f>
        <v>1.4111111111111112</v>
      </c>
      <c r="O137" t="s">
        <v>58</v>
      </c>
    </row>
    <row r="138" spans="14:15" ht="12.75">
      <c r="N138">
        <f>L137/90</f>
        <v>0.5777777777777777</v>
      </c>
      <c r="O138" t="s">
        <v>59</v>
      </c>
    </row>
    <row r="141" ht="12.75">
      <c r="K141" t="s">
        <v>60</v>
      </c>
    </row>
    <row r="157" spans="1:3" ht="12.75">
      <c r="A157" s="2" t="s">
        <v>38</v>
      </c>
      <c r="B157" s="2"/>
      <c r="C157" s="2"/>
    </row>
    <row r="158" spans="1:2" ht="12.75">
      <c r="A158" t="s">
        <v>20</v>
      </c>
      <c r="B158" t="s">
        <v>23</v>
      </c>
    </row>
    <row r="159" spans="1:3" ht="12.75">
      <c r="A159">
        <v>89</v>
      </c>
      <c r="B159">
        <v>0</v>
      </c>
      <c r="C159" s="5">
        <v>1</v>
      </c>
    </row>
    <row r="162" spans="1:12" ht="25.5">
      <c r="A162" t="s">
        <v>61</v>
      </c>
      <c r="H162" s="1" t="s">
        <v>63</v>
      </c>
      <c r="I162" s="1" t="s">
        <v>64</v>
      </c>
      <c r="J162" s="1" t="s">
        <v>65</v>
      </c>
      <c r="K162" s="1" t="s">
        <v>62</v>
      </c>
      <c r="L162" s="1" t="s">
        <v>66</v>
      </c>
    </row>
    <row r="163" spans="1:12" ht="12.75">
      <c r="A163" s="7" t="s">
        <v>71</v>
      </c>
      <c r="B163" s="7"/>
      <c r="C163" s="7"/>
      <c r="D163" s="7"/>
      <c r="E163">
        <v>40</v>
      </c>
      <c r="F163" s="3">
        <f>E163*100/E166</f>
        <v>44.44444444444444</v>
      </c>
      <c r="H163">
        <v>3</v>
      </c>
      <c r="I163">
        <v>14</v>
      </c>
      <c r="J163">
        <v>11</v>
      </c>
      <c r="K163">
        <v>7</v>
      </c>
      <c r="L163">
        <v>5</v>
      </c>
    </row>
    <row r="164" spans="1:12" ht="12.75">
      <c r="A164" s="7" t="s">
        <v>70</v>
      </c>
      <c r="B164" s="7"/>
      <c r="C164" s="7"/>
      <c r="D164" s="7"/>
      <c r="E164">
        <v>5</v>
      </c>
      <c r="F164" s="3">
        <f>E164*100/E166</f>
        <v>5.555555555555555</v>
      </c>
      <c r="H164">
        <v>0</v>
      </c>
      <c r="I164">
        <v>3</v>
      </c>
      <c r="J164">
        <v>2</v>
      </c>
      <c r="K164">
        <v>0</v>
      </c>
      <c r="L164">
        <v>0</v>
      </c>
    </row>
    <row r="165" spans="1:12" ht="12.75">
      <c r="A165" s="7" t="s">
        <v>69</v>
      </c>
      <c r="B165" s="7"/>
      <c r="C165" s="7"/>
      <c r="D165" s="7"/>
      <c r="E165">
        <v>45</v>
      </c>
      <c r="F165" s="3">
        <f>E165*100/E166</f>
        <v>50</v>
      </c>
      <c r="H165">
        <v>2</v>
      </c>
      <c r="I165">
        <v>6</v>
      </c>
      <c r="J165">
        <v>19</v>
      </c>
      <c r="K165">
        <v>14</v>
      </c>
      <c r="L165">
        <v>4</v>
      </c>
    </row>
    <row r="166" spans="1:12" ht="12.75">
      <c r="A166" s="7" t="s">
        <v>7</v>
      </c>
      <c r="B166" s="7"/>
      <c r="C166" s="7"/>
      <c r="D166" s="7"/>
      <c r="E166">
        <f>SUM(E163:E165)</f>
        <v>90</v>
      </c>
      <c r="H166" s="6">
        <f>SUM(H163:H165)</f>
        <v>5</v>
      </c>
      <c r="I166" s="6">
        <f>SUM(I163:I165)</f>
        <v>23</v>
      </c>
      <c r="J166" s="6">
        <f>SUM(J163:J165)</f>
        <v>32</v>
      </c>
      <c r="K166" s="6">
        <f>SUM(K163:K165)</f>
        <v>21</v>
      </c>
      <c r="L166" s="6">
        <f>SUM(L163:L165)</f>
        <v>9</v>
      </c>
    </row>
    <row r="167" spans="8:12" ht="25.5">
      <c r="H167" s="1" t="s">
        <v>72</v>
      </c>
      <c r="I167" s="1" t="s">
        <v>73</v>
      </c>
      <c r="J167" s="1" t="s">
        <v>74</v>
      </c>
      <c r="K167" s="1" t="s">
        <v>75</v>
      </c>
      <c r="L167" s="1" t="s">
        <v>76</v>
      </c>
    </row>
    <row r="168" spans="4:12" ht="12.75">
      <c r="D168" s="7" t="s">
        <v>71</v>
      </c>
      <c r="E168" s="7"/>
      <c r="F168" s="7"/>
      <c r="G168" s="7"/>
      <c r="H168" s="3">
        <f>H163*100/H166</f>
        <v>60</v>
      </c>
      <c r="I168" s="3">
        <f>I163*100/I166</f>
        <v>60.869565217391305</v>
      </c>
      <c r="J168" s="3">
        <f>J163*100/J166</f>
        <v>34.375</v>
      </c>
      <c r="K168" s="3">
        <f>K163*100/K166</f>
        <v>33.333333333333336</v>
      </c>
      <c r="L168" s="3">
        <f>L163*100/L166</f>
        <v>55.55555555555556</v>
      </c>
    </row>
    <row r="169" spans="4:12" ht="12.75">
      <c r="D169" s="7" t="s">
        <v>70</v>
      </c>
      <c r="E169" s="7"/>
      <c r="F169" s="7"/>
      <c r="G169" s="7"/>
      <c r="H169" s="3">
        <f>H165*100/H166</f>
        <v>40</v>
      </c>
      <c r="I169" s="3">
        <f>I165*100/I166</f>
        <v>26.08695652173913</v>
      </c>
      <c r="J169" s="3">
        <f>J165*100/J166</f>
        <v>59.375</v>
      </c>
      <c r="K169" s="3">
        <f>K165*100/K166</f>
        <v>66.66666666666667</v>
      </c>
      <c r="L169" s="3">
        <f>L165*100/L166</f>
        <v>44.44444444444444</v>
      </c>
    </row>
    <row r="170" spans="4:12" ht="12.75">
      <c r="D170" s="7" t="s">
        <v>69</v>
      </c>
      <c r="E170" s="7"/>
      <c r="F170" s="7"/>
      <c r="G170" s="7"/>
      <c r="H170" s="3">
        <f>H164*100/H166</f>
        <v>0</v>
      </c>
      <c r="I170" s="3">
        <f>I164*100/I166</f>
        <v>13.043478260869565</v>
      </c>
      <c r="J170" s="3">
        <f>J164*100/J166</f>
        <v>6.25</v>
      </c>
      <c r="K170" s="3">
        <f>K164*100/K166</f>
        <v>0</v>
      </c>
      <c r="L170" s="3">
        <f>L164*100/L166</f>
        <v>0</v>
      </c>
    </row>
  </sheetData>
  <sheetProtection/>
  <mergeCells count="7">
    <mergeCell ref="D169:G169"/>
    <mergeCell ref="D168:G168"/>
    <mergeCell ref="D170:G170"/>
    <mergeCell ref="A163:D163"/>
    <mergeCell ref="A164:D164"/>
    <mergeCell ref="A165:D165"/>
    <mergeCell ref="A166:D16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L66" sqref="L66"/>
    </sheetView>
  </sheetViews>
  <sheetFormatPr defaultColWidth="9.00390625" defaultRowHeight="12.75"/>
  <sheetData>
    <row r="1" spans="1:3" ht="12.75">
      <c r="A1" s="2" t="s">
        <v>39</v>
      </c>
      <c r="B1" s="2"/>
      <c r="C1" s="2"/>
    </row>
    <row r="2" spans="1:9" ht="76.5">
      <c r="A2" s="1" t="s">
        <v>40</v>
      </c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  <c r="H2" s="1" t="s">
        <v>47</v>
      </c>
      <c r="I2" s="1" t="s">
        <v>7</v>
      </c>
    </row>
    <row r="3" spans="1:9" ht="12.75">
      <c r="A3">
        <v>2</v>
      </c>
      <c r="B3">
        <v>26</v>
      </c>
      <c r="C3">
        <v>26</v>
      </c>
      <c r="D3">
        <v>39</v>
      </c>
      <c r="E3">
        <v>53</v>
      </c>
      <c r="F3">
        <v>41</v>
      </c>
      <c r="G3">
        <v>2</v>
      </c>
      <c r="H3">
        <v>2</v>
      </c>
      <c r="I3">
        <f>SUM(A3:H3)</f>
        <v>191</v>
      </c>
    </row>
    <row r="4" spans="1:8" ht="12.75">
      <c r="A4" s="3">
        <f>A3*100/I3</f>
        <v>1.0471204188481675</v>
      </c>
      <c r="B4" s="3">
        <f>B3*100/I3</f>
        <v>13.612565445026178</v>
      </c>
      <c r="C4" s="3">
        <f>C3*100/I3</f>
        <v>13.612565445026178</v>
      </c>
      <c r="D4" s="3">
        <f>D3*100/I3</f>
        <v>20.418848167539267</v>
      </c>
      <c r="E4" s="3">
        <f>E3*100/I3</f>
        <v>27.74869109947644</v>
      </c>
      <c r="F4" s="3">
        <f>F3*100/I3</f>
        <v>21.465968586387433</v>
      </c>
      <c r="G4" s="3">
        <f>G3*100/I3</f>
        <v>1.0471204188481675</v>
      </c>
      <c r="H4" s="3">
        <f>H3*100/I3</f>
        <v>1.0471204188481675</v>
      </c>
    </row>
    <row r="6" spans="1:5" ht="12.75" customHeight="1">
      <c r="A6" s="8" t="s">
        <v>48</v>
      </c>
      <c r="B6" s="8"/>
      <c r="C6" s="8"/>
      <c r="D6" s="8"/>
      <c r="E6" s="3">
        <f>D4+E4+F4+G4+H4</f>
        <v>71.72774869109946</v>
      </c>
    </row>
    <row r="7" spans="1:5" ht="28.5" customHeight="1">
      <c r="A7" s="8" t="s">
        <v>49</v>
      </c>
      <c r="B7" s="8"/>
      <c r="C7" s="8"/>
      <c r="D7" s="8"/>
      <c r="E7" s="3">
        <f>A4+B4+C4</f>
        <v>28.272251308900522</v>
      </c>
    </row>
    <row r="34" ht="12.75">
      <c r="A34" s="2" t="s">
        <v>50</v>
      </c>
    </row>
    <row r="35" spans="1:4" ht="25.5">
      <c r="A35" s="1" t="s">
        <v>20</v>
      </c>
      <c r="B35" s="1" t="s">
        <v>21</v>
      </c>
      <c r="C35" s="1" t="s">
        <v>22</v>
      </c>
      <c r="D35" s="1" t="s">
        <v>23</v>
      </c>
    </row>
    <row r="36" spans="1:5" ht="12.75">
      <c r="A36">
        <v>47</v>
      </c>
      <c r="B36">
        <v>37</v>
      </c>
      <c r="C36">
        <v>3</v>
      </c>
      <c r="D36">
        <v>3</v>
      </c>
      <c r="E36">
        <f>SUM(A36:D36)</f>
        <v>90</v>
      </c>
    </row>
    <row r="37" spans="1:4" ht="12.75">
      <c r="A37" s="3">
        <f>A36*100/E36</f>
        <v>52.22222222222222</v>
      </c>
      <c r="B37" s="3">
        <f>B36*100/E36</f>
        <v>41.111111111111114</v>
      </c>
      <c r="C37" s="3">
        <f>C36*100/E36</f>
        <v>3.3333333333333335</v>
      </c>
      <c r="D37" s="3">
        <f>D36*100/E36</f>
        <v>3.3333333333333335</v>
      </c>
    </row>
    <row r="57" spans="1:5" ht="12.75">
      <c r="A57" s="2" t="s">
        <v>51</v>
      </c>
      <c r="B57" s="2"/>
      <c r="C57" s="2"/>
      <c r="D57" s="2"/>
      <c r="E57" s="2"/>
    </row>
    <row r="58" spans="1:4" ht="25.5">
      <c r="A58" s="1" t="s">
        <v>20</v>
      </c>
      <c r="B58" s="1" t="s">
        <v>21</v>
      </c>
      <c r="C58" s="1" t="s">
        <v>22</v>
      </c>
      <c r="D58" s="1" t="s">
        <v>23</v>
      </c>
    </row>
    <row r="59" spans="1:5" ht="12.75">
      <c r="A59">
        <v>31</v>
      </c>
      <c r="B59">
        <v>34</v>
      </c>
      <c r="C59">
        <v>14</v>
      </c>
      <c r="D59">
        <v>9</v>
      </c>
      <c r="E59">
        <f>SUM(A59:D59)</f>
        <v>88</v>
      </c>
    </row>
    <row r="60" spans="1:5" ht="12.75">
      <c r="A60" s="3">
        <f>A59*100/E59</f>
        <v>35.22727272727273</v>
      </c>
      <c r="B60" s="3">
        <f>B59*100/E59</f>
        <v>38.63636363636363</v>
      </c>
      <c r="C60" s="3">
        <f>C59*100/E59</f>
        <v>15.909090909090908</v>
      </c>
      <c r="D60" s="3">
        <f>D59*100/E59</f>
        <v>10.227272727272727</v>
      </c>
      <c r="E60" t="s">
        <v>53</v>
      </c>
    </row>
    <row r="61" spans="1:6" ht="12.75">
      <c r="A61" s="6">
        <f>A59*5</f>
        <v>155</v>
      </c>
      <c r="B61" s="6">
        <f>B59*4</f>
        <v>136</v>
      </c>
      <c r="C61" s="6">
        <f>C59*3</f>
        <v>42</v>
      </c>
      <c r="D61" s="6">
        <f>D59*2</f>
        <v>18</v>
      </c>
      <c r="E61" s="6">
        <f>SUM(A61:D61)/E59</f>
        <v>3.9886363636363638</v>
      </c>
      <c r="F61" s="6" t="s">
        <v>52</v>
      </c>
    </row>
    <row r="65" ht="12.75">
      <c r="K65" t="s">
        <v>67</v>
      </c>
    </row>
    <row r="81" spans="1:7" ht="12.75">
      <c r="A81" s="2" t="s">
        <v>54</v>
      </c>
      <c r="B81" s="2"/>
      <c r="C81" s="2"/>
      <c r="D81" s="2"/>
      <c r="E81" s="2"/>
      <c r="F81" s="2"/>
      <c r="G81" s="2"/>
    </row>
    <row r="82" spans="1:4" ht="12.75">
      <c r="A82" t="s">
        <v>20</v>
      </c>
      <c r="B82" t="s">
        <v>23</v>
      </c>
      <c r="C82" t="s">
        <v>32</v>
      </c>
      <c r="D82" t="s">
        <v>7</v>
      </c>
    </row>
    <row r="83" spans="1:4" ht="12.75">
      <c r="A83">
        <v>63</v>
      </c>
      <c r="B83">
        <v>22</v>
      </c>
      <c r="C83">
        <v>2</v>
      </c>
      <c r="D83">
        <f>SUM(A83:C83)</f>
        <v>87</v>
      </c>
    </row>
    <row r="84" spans="1:3" ht="12.75">
      <c r="A84" s="3">
        <f>A83*100/D83</f>
        <v>72.41379310344827</v>
      </c>
      <c r="B84" s="3">
        <f>B83*100/D83</f>
        <v>25.28735632183908</v>
      </c>
      <c r="C84" s="3">
        <f>C83*100/D83</f>
        <v>2.2988505747126435</v>
      </c>
    </row>
  </sheetData>
  <sheetProtection/>
  <mergeCells count="2">
    <mergeCell ref="A7:D7"/>
    <mergeCell ref="A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Leo D. Trotsky</cp:lastModifiedBy>
  <cp:lastPrinted>2011-04-06T20:06:07Z</cp:lastPrinted>
  <dcterms:created xsi:type="dcterms:W3CDTF">2011-04-04T13:56:25Z</dcterms:created>
  <dcterms:modified xsi:type="dcterms:W3CDTF">2011-04-15T16:57:15Z</dcterms:modified>
  <cp:category/>
  <cp:version/>
  <cp:contentType/>
  <cp:contentStatus/>
</cp:coreProperties>
</file>